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ACB9896D-EA14-415C-A771-C1CD2AFD1709}" xr6:coauthVersionLast="47" xr6:coauthVersionMax="47" xr10:uidLastSave="{00000000-0000-0000-0000-000000000000}"/>
  <bookViews>
    <workbookView xWindow="2115" yWindow="1335" windowWidth="24300" windowHeight="14100" xr2:uid="{00000000-000D-0000-FFFF-FFFF00000000}"/>
  </bookViews>
  <sheets>
    <sheet name="РСЦ" sheetId="9" r:id="rId1"/>
    <sheet name="Лист1" sheetId="10" r:id="rId2"/>
  </sheets>
  <definedNames>
    <definedName name="_Hlk81903914" localSheetId="0">РСЦ!#REF!</definedName>
    <definedName name="_xlnm._FilterDatabase" localSheetId="0" hidden="1">РСЦ!$A$4:$K$4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9" l="1"/>
  <c r="K6" i="9" s="1"/>
  <c r="J7" i="9"/>
  <c r="K7" i="9" s="1"/>
  <c r="J5" i="9"/>
  <c r="K5" i="9" s="1"/>
  <c r="K8" i="9" s="1"/>
  <c r="J8" i="9" l="1"/>
</calcChain>
</file>

<file path=xl/sharedStrings.xml><?xml version="1.0" encoding="utf-8"?>
<sst xmlns="http://schemas.openxmlformats.org/spreadsheetml/2006/main" count="33" uniqueCount="27">
  <si>
    <t>Описание</t>
  </si>
  <si>
    <t>Условия поставки</t>
  </si>
  <si>
    <t>Условия оплаты</t>
  </si>
  <si>
    <t>Франко-склад покупателя Островецкий район</t>
  </si>
  <si>
    <t>Срок поставки</t>
  </si>
  <si>
    <t>Наименование товара</t>
  </si>
  <si>
    <t>для размещения в электронной системе ОАО «Белорусская универсальная товарная биржа» 
заявок на приобретение товаров</t>
  </si>
  <si>
    <t>В течение 10 банковских дней с момента поставки</t>
  </si>
  <si>
    <t>Код 
ТНВЭД</t>
  </si>
  <si>
    <t>Общая ориентировочная стоимость с НДС, BYN</t>
  </si>
  <si>
    <t>№ лота</t>
  </si>
  <si>
    <t>Общая ориентировочная стоимость без НДС, BYN</t>
  </si>
  <si>
    <t>Спецификация №_____ от _________ 2026</t>
  </si>
  <si>
    <t>В течение 55 календарных дней с даты регистрации договора на бирже</t>
  </si>
  <si>
    <t>Кол-во,
шт.</t>
  </si>
  <si>
    <t>Картридж сорбционный йодный</t>
  </si>
  <si>
    <t xml:space="preserve">Лента аналитическая фильтрующая  </t>
  </si>
  <si>
    <t>Фильтр сорбционный аналитический</t>
  </si>
  <si>
    <t>Картридж диаметром 58,3 мм, высотой 27 мм и массой не более 50 г. Сопротивление потоку воздуха -при расходе 3,34·10-4 м3/с не более 1300 Па, при расходе 8,33·10-4 м3/с не более 2000 Па. Эффективность улавливания молекулярного йода при расходе 1,66·10-3 м3/с при относительной влажности 40%, 75%, 90% не менее 99,8%. Эффективность улавливания метил йодида при расходе 1,66·10-3 м3/с: при относительной влажности 40% не менее 99,99%; -при относительной влажности 75% не менее 98%; -при относительной влажности 90% не менее 88%. Эффективность улавливания молекулярного йода при расходе 2,5·10-3 м3/с и относительной влажности 90% не менее 99,8%, эффективность улавливания метил йодида при расходе 2,5·10-3 м3/с и относительной влажности 90% не менее 78%. Возможно применение аналогов с характеристиками не ниже заявленных.</t>
  </si>
  <si>
    <t>Лента фильтрующая аналитическая ЛФАС-4-35 изготовлена из композитного полимерного волокнистого материала, содержащего нановолокнистый лобовой слой. Сопротивление воздуха не более 50 Па при потоке 1 см/с. Размеры ленты: ширина 35±1 мм, длина: 12±0,3м. Разрывная нагрузка не менее 20 Н. ТУ228270-002-17826684-2014. Возможно применение аналогов с характеристиками не ниже заявленных.</t>
  </si>
  <si>
    <t>Фильтр, изготовленный из микро- и нановолокнистых материалов. Фильтрующий материал закреплен на бумажном опорном кольце с выступом. Масса единицы площади фильтра 0,1 мг/см2, сопротивление фильтра потоку воздуха при скорости 1 см/с – 16 Па. Коэффициент проскока аэрозольных частиц диаметром 0,34 мкм: при скорости фильтрации 1 см/с не более 1; при скорости фильтрации 170 см/с не более 2. Возможно применение аналогов с характеристиками не ниже заявленных.</t>
  </si>
  <si>
    <t>Ориентировочная цена за 1 шт. без 
НДС, BYN</t>
  </si>
  <si>
    <t>9030908500</t>
  </si>
  <si>
    <t>8421290009</t>
  </si>
  <si>
    <t>9027908000</t>
  </si>
  <si>
    <t>1. Товар должен быть новым, свободным от прав третьих лиц, который не был в употреблении, в ремонте, в том числе, который не был востановлен, у которого не была осуществлена замена составных частей, не были восстановлены потребительские свойства. Гарантийный срок - согласно сроку, указанному в документации завода-изготовителя. 
2. В составе предожения должны быть предоставлены:
- развернутое описание характеристик, дающее возможность произвести оценку на соответствие вышеприведенным требованиям;
- заявление о предоставлении при поставке копии паспорта качества, сертификата соответствия ЕАЭС/декларация о соответствии (в случае отнесения продукции к объекту технического регулирования, на который распространяются действия технических регламентов Таможенного (Евразийского экономического) союза;
- заявление о согласии приемки товара по количеству и качеству покупателем самостоятельно в соответствии с Положением о входном контроле покупателя.
3. Товар должен стабильно сохранять свои эксплуатационные свойства на протяжении всего срока эксплуатации.
4. Поставка товара может осуществляться партиями с оплатой каждой поставленной партиии в течение 10 банковских дней с момента поставки.</t>
  </si>
  <si>
    <t>ИТОГО ПО ЛОТАМ №1-3: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</si>
</sst>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2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25">
    <xf numFmtId="0" fontId="0" fillId="0" borderId="0" xfId="0"/>
    <xf numFmtId="3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4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wrapText="1"/>
    </xf>
    <xf numFmtId="0" fontId="7" fillId="0" borderId="2" xfId="0" applyFont="1" applyFill="1" applyBorder="1" applyAlignment="1">
      <alignment horizontal="right" vertical="center" indent="4"/>
    </xf>
    <xf numFmtId="0" fontId="7" fillId="0" borderId="3" xfId="0" applyFont="1" applyFill="1" applyBorder="1" applyAlignment="1">
      <alignment horizontal="right" vertical="center" indent="4"/>
    </xf>
    <xf numFmtId="0" fontId="7" fillId="0" borderId="4" xfId="0" applyFont="1" applyFill="1" applyBorder="1" applyAlignment="1">
      <alignment horizontal="right" vertical="center" indent="4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</cellXfs>
  <cellStyles count="7">
    <cellStyle name="Обычный" xfId="0" builtinId="0"/>
    <cellStyle name="Обычный 4" xfId="2" xr:uid="{03BD157A-4541-4DFF-AEF1-382029F597A4}"/>
    <cellStyle name="Обычный 4 2" xfId="4" xr:uid="{03BD157A-4541-4DFF-AEF1-382029F597A4}"/>
    <cellStyle name="Обычный 4 3" xfId="6" xr:uid="{03BD157A-4541-4DFF-AEF1-382029F597A4}"/>
    <cellStyle name="Обычный 5" xfId="1" xr:uid="{34089C3A-07CD-4850-9630-CC6C4B6CF902}"/>
    <cellStyle name="Обычный 5 2" xfId="3" xr:uid="{34089C3A-07CD-4850-9630-CC6C4B6CF902}"/>
    <cellStyle name="Обычный 5 3" xfId="5" xr:uid="{34089C3A-07CD-4850-9630-CC6C4B6CF902}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673C0-FC54-41EC-9A6F-741455A7C9EB}">
  <sheetPr>
    <pageSetUpPr fitToPage="1"/>
  </sheetPr>
  <dimension ref="A1:K13"/>
  <sheetViews>
    <sheetView tabSelected="1" view="pageBreakPreview" topLeftCell="A4" zoomScale="70" zoomScaleNormal="80" zoomScaleSheetLayoutView="70" workbookViewId="0">
      <selection activeCell="A10" sqref="A10:K10"/>
    </sheetView>
  </sheetViews>
  <sheetFormatPr defaultRowHeight="15" x14ac:dyDescent="0.25"/>
  <cols>
    <col min="1" max="1" width="6.140625" style="2" customWidth="1"/>
    <col min="2" max="2" width="42.42578125" style="2" customWidth="1"/>
    <col min="3" max="3" width="15.140625" style="2" customWidth="1"/>
    <col min="4" max="4" width="10.42578125" style="2" customWidth="1"/>
    <col min="5" max="5" width="73.42578125" style="2" customWidth="1"/>
    <col min="6" max="6" width="17.140625" style="2" customWidth="1"/>
    <col min="7" max="7" width="19" style="2" customWidth="1"/>
    <col min="8" max="8" width="15.5703125" style="2" customWidth="1"/>
    <col min="9" max="9" width="20.7109375" style="1" customWidth="1"/>
    <col min="10" max="11" width="19.28515625" style="1" customWidth="1"/>
    <col min="12" max="16384" width="9.140625" style="2"/>
  </cols>
  <sheetData>
    <row r="1" spans="1:11" ht="60.75" customHeight="1" x14ac:dyDescent="0.4">
      <c r="A1" s="17" t="s">
        <v>12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55.5" customHeight="1" x14ac:dyDescent="0.4">
      <c r="A2" s="18" t="s">
        <v>6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4" spans="1:11" ht="73.5" customHeight="1" x14ac:dyDescent="0.25">
      <c r="A4" s="5" t="s">
        <v>10</v>
      </c>
      <c r="B4" s="8" t="s">
        <v>5</v>
      </c>
      <c r="C4" s="5" t="s">
        <v>8</v>
      </c>
      <c r="D4" s="5" t="s">
        <v>14</v>
      </c>
      <c r="E4" s="5" t="s">
        <v>0</v>
      </c>
      <c r="F4" s="5" t="s">
        <v>1</v>
      </c>
      <c r="G4" s="5" t="s">
        <v>4</v>
      </c>
      <c r="H4" s="5" t="s">
        <v>2</v>
      </c>
      <c r="I4" s="6" t="s">
        <v>21</v>
      </c>
      <c r="J4" s="6" t="s">
        <v>11</v>
      </c>
      <c r="K4" s="6" t="s">
        <v>9</v>
      </c>
    </row>
    <row r="5" spans="1:11" ht="231" customHeight="1" x14ac:dyDescent="0.25">
      <c r="A5" s="10">
        <v>1</v>
      </c>
      <c r="B5" s="15" t="s">
        <v>15</v>
      </c>
      <c r="C5" s="15" t="s">
        <v>22</v>
      </c>
      <c r="D5" s="12">
        <v>822</v>
      </c>
      <c r="E5" s="16" t="s">
        <v>18</v>
      </c>
      <c r="F5" s="9" t="s">
        <v>3</v>
      </c>
      <c r="G5" s="9" t="s">
        <v>13</v>
      </c>
      <c r="H5" s="9" t="s">
        <v>7</v>
      </c>
      <c r="I5" s="7">
        <v>145.5</v>
      </c>
      <c r="J5" s="7">
        <f>D5*I5</f>
        <v>119601</v>
      </c>
      <c r="K5" s="7">
        <f>ROUND(J5*1.2,2)</f>
        <v>143521.20000000001</v>
      </c>
    </row>
    <row r="6" spans="1:11" ht="113.25" customHeight="1" x14ac:dyDescent="0.25">
      <c r="A6" s="13">
        <v>2</v>
      </c>
      <c r="B6" s="15" t="s">
        <v>16</v>
      </c>
      <c r="C6" s="14" t="s">
        <v>23</v>
      </c>
      <c r="D6" s="12">
        <v>198</v>
      </c>
      <c r="E6" s="16" t="s">
        <v>19</v>
      </c>
      <c r="F6" s="9" t="s">
        <v>3</v>
      </c>
      <c r="G6" s="9" t="s">
        <v>13</v>
      </c>
      <c r="H6" s="9" t="s">
        <v>7</v>
      </c>
      <c r="I6" s="7">
        <v>1028.3499999999999</v>
      </c>
      <c r="J6" s="7">
        <f t="shared" ref="J6:J7" si="0">D6*I6</f>
        <v>203613.3</v>
      </c>
      <c r="K6" s="7">
        <f t="shared" ref="K6:K7" si="1">ROUND(J6*1.2,2)</f>
        <v>244335.96</v>
      </c>
    </row>
    <row r="7" spans="1:11" ht="132.75" customHeight="1" x14ac:dyDescent="0.25">
      <c r="A7" s="13">
        <v>3</v>
      </c>
      <c r="B7" s="15" t="s">
        <v>17</v>
      </c>
      <c r="C7" s="14" t="s">
        <v>24</v>
      </c>
      <c r="D7" s="12">
        <v>625</v>
      </c>
      <c r="E7" s="16" t="s">
        <v>20</v>
      </c>
      <c r="F7" s="9" t="s">
        <v>3</v>
      </c>
      <c r="G7" s="9" t="s">
        <v>13</v>
      </c>
      <c r="H7" s="9" t="s">
        <v>7</v>
      </c>
      <c r="I7" s="7">
        <v>5.4</v>
      </c>
      <c r="J7" s="7">
        <f t="shared" si="0"/>
        <v>3375</v>
      </c>
      <c r="K7" s="7">
        <f t="shared" si="1"/>
        <v>4050</v>
      </c>
    </row>
    <row r="8" spans="1:11" s="4" customFormat="1" ht="22.5" customHeight="1" x14ac:dyDescent="0.25">
      <c r="A8" s="19" t="s">
        <v>26</v>
      </c>
      <c r="B8" s="20"/>
      <c r="C8" s="20"/>
      <c r="D8" s="20"/>
      <c r="E8" s="20"/>
      <c r="F8" s="20"/>
      <c r="G8" s="20"/>
      <c r="H8" s="20"/>
      <c r="I8" s="21"/>
      <c r="J8" s="11">
        <f>SUM(J5:J5)</f>
        <v>119601</v>
      </c>
      <c r="K8" s="11">
        <f>SUM(K5:K7)</f>
        <v>391907.16000000003</v>
      </c>
    </row>
    <row r="10" spans="1:11" ht="150" customHeight="1" x14ac:dyDescent="0.25">
      <c r="A10" s="22" t="s">
        <v>25</v>
      </c>
      <c r="B10" s="23"/>
      <c r="C10" s="23"/>
      <c r="D10" s="23"/>
      <c r="E10" s="23"/>
      <c r="F10" s="23"/>
      <c r="G10" s="23"/>
      <c r="H10" s="23"/>
      <c r="I10" s="23"/>
      <c r="J10" s="23"/>
      <c r="K10" s="24"/>
    </row>
    <row r="12" spans="1:11" ht="18.75" x14ac:dyDescent="0.3">
      <c r="A12" s="3"/>
      <c r="B12" s="3"/>
      <c r="C12" s="3"/>
      <c r="D12" s="3"/>
      <c r="E12" s="3"/>
    </row>
    <row r="13" spans="1:11" ht="18.75" x14ac:dyDescent="0.3">
      <c r="A13" s="3"/>
      <c r="B13" s="3"/>
      <c r="C13" s="3"/>
      <c r="D13" s="3"/>
      <c r="E13" s="3"/>
    </row>
  </sheetData>
  <mergeCells count="4">
    <mergeCell ref="A1:K1"/>
    <mergeCell ref="A2:K2"/>
    <mergeCell ref="A8:I8"/>
    <mergeCell ref="A10:K10"/>
  </mergeCells>
  <pageMargins left="0.59055118110236227" right="0.39370078740157483" top="0.41" bottom="0.37" header="0.21" footer="0.31496062992125984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54E8F-A5C4-44A8-BAB7-B9DC7A887DC0}">
  <dimension ref="A1"/>
  <sheetViews>
    <sheetView workbookViewId="0">
      <selection activeCell="B1" sqref="A1:B29"/>
    </sheetView>
  </sheetViews>
  <sheetFormatPr defaultRowHeight="15" x14ac:dyDescent="0.25"/>
  <cols>
    <col min="1" max="1" width="85.8554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РСЦ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2026-02-19T11:26:36Z</dcterms:modified>
</cp:coreProperties>
</file>